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oanne\SALES SCHEDULE\BIEN DONG SHIPPING SCHEDULE\"/>
    </mc:Choice>
  </mc:AlternateContent>
  <xr:revisionPtr revIDLastSave="0" documentId="13_ncr:1_{450A3E4E-3273-42CA-BF50-D62F31837BD5}" xr6:coauthVersionLast="47" xr6:coauthVersionMax="47" xr10:uidLastSave="{00000000-0000-0000-0000-000000000000}"/>
  <workbookProtection workbookAlgorithmName="SHA-512" workbookHashValue="VJgbZEpvvGyV1XoeuNnFiW+VYdDIclK8i34AbaWO/1g4nYSQ3i1qVQytuN1kKbn5+bkBFuAmiANo+rMEVkx0ig==" workbookSaltValue="vQ4EabP8AdFixSfIKyuECA==" workbookSpinCount="100000" lockStructure="1"/>
  <bookViews>
    <workbookView xWindow="384" yWindow="384" windowWidth="16464" windowHeight="11280" tabRatio="394" xr2:uid="{00000000-000D-0000-FFFF-FFFF00000000}"/>
  </bookViews>
  <sheets>
    <sheet name="VH1_VF2_VH2" sheetId="4" r:id="rId1"/>
  </sheets>
  <definedNames>
    <definedName name="_xlnm._FilterDatabase" localSheetId="0" hidden="1">VH1_VF2_VH2!$A$38:$P$51</definedName>
    <definedName name="_xlnm.Print_Area" localSheetId="0">VH1_VF2_VH2!$A$1:$L$64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4" l="1"/>
  <c r="F26" i="4" l="1"/>
  <c r="F24" i="4"/>
  <c r="F23" i="4"/>
  <c r="F21" i="4"/>
  <c r="F20" i="4"/>
  <c r="F18" i="4"/>
  <c r="F17" i="4"/>
  <c r="L15" i="4"/>
  <c r="F15" i="4"/>
  <c r="F14" i="4"/>
  <c r="F12" i="4"/>
  <c r="L9" i="4"/>
  <c r="I9" i="4"/>
  <c r="F29" i="4" l="1"/>
  <c r="F27" i="4"/>
  <c r="I12" i="4"/>
  <c r="L12" i="4" s="1"/>
  <c r="F25" i="4"/>
  <c r="J9" i="4"/>
  <c r="I11" i="4"/>
  <c r="J11" i="4" s="1"/>
  <c r="G10" i="4"/>
  <c r="F10" i="4"/>
  <c r="E10" i="4"/>
  <c r="G16" i="4"/>
  <c r="I16" i="4" s="1"/>
  <c r="F16" i="4"/>
  <c r="E16" i="4"/>
  <c r="I25" i="4"/>
  <c r="J25" i="4" s="1"/>
  <c r="G25" i="4"/>
  <c r="E25" i="4"/>
  <c r="I22" i="4"/>
  <c r="J22" i="4" s="1"/>
  <c r="G22" i="4"/>
  <c r="F22" i="4"/>
  <c r="E22" i="4"/>
  <c r="G19" i="4"/>
  <c r="I19" i="4" s="1"/>
  <c r="F19" i="4"/>
  <c r="E19" i="4"/>
  <c r="I13" i="4"/>
  <c r="J13" i="4" s="1"/>
  <c r="G13" i="4"/>
  <c r="F13" i="4"/>
  <c r="E13" i="4"/>
  <c r="I10" i="4"/>
  <c r="J10" i="4" s="1"/>
  <c r="K16" i="4" l="1"/>
  <c r="L16" i="4" s="1"/>
  <c r="J16" i="4"/>
  <c r="K25" i="4"/>
  <c r="L25" i="4" s="1"/>
  <c r="K22" i="4"/>
  <c r="L22" i="4" s="1"/>
  <c r="K19" i="4"/>
  <c r="L19" i="4" s="1"/>
  <c r="J19" i="4"/>
  <c r="K13" i="4"/>
  <c r="L13" i="4" s="1"/>
  <c r="K10" i="4"/>
  <c r="L10" i="4" s="1"/>
  <c r="L11" i="4"/>
  <c r="I14" i="4" l="1"/>
  <c r="E48" i="4"/>
  <c r="F48" i="4" s="1"/>
  <c r="H48" i="4" s="1"/>
  <c r="I48" i="4" s="1"/>
  <c r="J48" i="4" s="1"/>
  <c r="F47" i="4"/>
  <c r="J47" i="4" s="1"/>
  <c r="E47" i="4"/>
  <c r="E46" i="4"/>
  <c r="F46" i="4" s="1"/>
  <c r="H46" i="4" s="1"/>
  <c r="I46" i="4" s="1"/>
  <c r="J46" i="4" s="1"/>
  <c r="F45" i="4"/>
  <c r="J45" i="4" s="1"/>
  <c r="E45" i="4"/>
  <c r="F44" i="4"/>
  <c r="H44" i="4" s="1"/>
  <c r="I44" i="4" s="1"/>
  <c r="J44" i="4" s="1"/>
  <c r="E44" i="4"/>
  <c r="E43" i="4"/>
  <c r="F43" i="4" s="1"/>
  <c r="J43" i="4" s="1"/>
  <c r="E42" i="4"/>
  <c r="F42" i="4" s="1"/>
  <c r="H42" i="4" s="1"/>
  <c r="I42" i="4" s="1"/>
  <c r="J42" i="4" s="1"/>
  <c r="F41" i="4"/>
  <c r="J41" i="4" s="1"/>
  <c r="E41" i="4"/>
  <c r="F40" i="4"/>
  <c r="H40" i="4" s="1"/>
  <c r="I40" i="4" s="1"/>
  <c r="J40" i="4" s="1"/>
  <c r="E40" i="4"/>
  <c r="E39" i="4"/>
  <c r="F39" i="4" s="1"/>
  <c r="J39" i="4" s="1"/>
  <c r="I15" i="4" l="1"/>
  <c r="J12" i="4"/>
  <c r="J14" i="4"/>
  <c r="L14" i="4"/>
  <c r="I17" i="4"/>
  <c r="F28" i="4"/>
  <c r="I20" i="4" l="1"/>
  <c r="L17" i="4"/>
  <c r="J17" i="4"/>
  <c r="I18" i="4"/>
  <c r="J15" i="4"/>
  <c r="E49" i="4"/>
  <c r="F49" i="4" s="1"/>
  <c r="J49" i="4" s="1"/>
  <c r="L18" i="4" l="1"/>
  <c r="J18" i="4"/>
  <c r="I23" i="4"/>
  <c r="I21" i="4"/>
  <c r="L20" i="4"/>
  <c r="J20" i="4"/>
  <c r="G28" i="4"/>
  <c r="I28" i="4" s="1"/>
  <c r="E28" i="4"/>
  <c r="J21" i="4" l="1"/>
  <c r="L21" i="4"/>
  <c r="I24" i="4"/>
  <c r="L24" i="4" s="1"/>
  <c r="I27" i="4"/>
  <c r="L27" i="4" s="1"/>
  <c r="I26" i="4"/>
  <c r="J23" i="4"/>
  <c r="L23" i="4"/>
  <c r="J28" i="4"/>
  <c r="K28" i="4"/>
  <c r="L28" i="4" s="1"/>
  <c r="J26" i="4" l="1"/>
  <c r="L26" i="4"/>
  <c r="J24" i="4"/>
  <c r="I29" i="4"/>
  <c r="L29" i="4" s="1"/>
  <c r="J29" i="4" l="1"/>
  <c r="E50" i="4"/>
  <c r="F50" i="4" l="1"/>
  <c r="H50" i="4" s="1"/>
  <c r="I50" i="4" s="1"/>
  <c r="J50" i="4" l="1"/>
</calcChain>
</file>

<file path=xl/sharedStrings.xml><?xml version="1.0" encoding="utf-8"?>
<sst xmlns="http://schemas.openxmlformats.org/spreadsheetml/2006/main" count="241" uniqueCount="71">
  <si>
    <t>BIENDONG SHIPPING COMPANY</t>
    <phoneticPr fontId="2" type="noConversion"/>
  </si>
  <si>
    <t>GENERAL AGENT : WM SHIPPING AGENCY (H.K.) LIMITED</t>
    <phoneticPr fontId="2" type="noConversion"/>
  </si>
  <si>
    <t xml:space="preserve">VESSEL </t>
    <phoneticPr fontId="2" type="noConversion"/>
  </si>
  <si>
    <t>VOYAGE</t>
    <phoneticPr fontId="2" type="noConversion"/>
  </si>
  <si>
    <t>SERVICE</t>
    <phoneticPr fontId="2" type="noConversion"/>
  </si>
  <si>
    <t>YANTIAN</t>
    <phoneticPr fontId="2" type="noConversion"/>
  </si>
  <si>
    <t>HONG KONG</t>
    <phoneticPr fontId="2" type="noConversion"/>
  </si>
  <si>
    <t xml:space="preserve">HAIPHONG </t>
    <phoneticPr fontId="2" type="noConversion"/>
  </si>
  <si>
    <t>CY CLOSING (1700)</t>
    <phoneticPr fontId="2" type="noConversion"/>
  </si>
  <si>
    <t>ETD</t>
    <phoneticPr fontId="2" type="noConversion"/>
  </si>
  <si>
    <t xml:space="preserve">HIT - CY CLOSING  </t>
    <phoneticPr fontId="2" type="noConversion"/>
  </si>
  <si>
    <t xml:space="preserve">CMCS - CY CLOSING  </t>
    <phoneticPr fontId="2" type="noConversion"/>
  </si>
  <si>
    <t>Closing Time</t>
    <phoneticPr fontId="2" type="noConversion"/>
  </si>
  <si>
    <t xml:space="preserve">ETA HIT </t>
    <phoneticPr fontId="2" type="noConversion"/>
  </si>
  <si>
    <t>ETD HIT</t>
    <phoneticPr fontId="2" type="noConversion"/>
  </si>
  <si>
    <t>ETA / ETD CMCS</t>
    <phoneticPr fontId="2" type="noConversion"/>
  </si>
  <si>
    <t>ETA</t>
    <phoneticPr fontId="2" type="noConversion"/>
  </si>
  <si>
    <t>VH1</t>
    <phoneticPr fontId="2" type="noConversion"/>
  </si>
  <si>
    <t>-</t>
    <phoneticPr fontId="2" type="noConversion"/>
  </si>
  <si>
    <t>VF2</t>
    <phoneticPr fontId="2" type="noConversion"/>
  </si>
  <si>
    <t>VH2</t>
    <phoneticPr fontId="2" type="noConversion"/>
  </si>
  <si>
    <t xml:space="preserve">Remarks : </t>
    <phoneticPr fontId="2" type="noConversion"/>
  </si>
  <si>
    <r>
      <t xml:space="preserve">1. Terminal :  </t>
    </r>
    <r>
      <rPr>
        <b/>
        <sz val="10"/>
        <color theme="9" tint="-0.249977111117893"/>
        <rFont val="Arial"/>
        <family val="2"/>
      </rPr>
      <t xml:space="preserve">VF2 - HIT </t>
    </r>
    <r>
      <rPr>
        <b/>
        <sz val="10"/>
        <rFont val="Arial"/>
        <family val="2"/>
      </rPr>
      <t>/ VH1 - HIT /</t>
    </r>
    <r>
      <rPr>
        <b/>
        <sz val="10"/>
        <color rgb="FF00B0F0"/>
        <rFont val="Arial"/>
        <family val="2"/>
      </rPr>
      <t xml:space="preserve"> VH2 - HIT</t>
    </r>
    <phoneticPr fontId="2" type="noConversion"/>
  </si>
  <si>
    <r>
      <t xml:space="preserve">2. Discharges Terminal : </t>
    </r>
    <r>
      <rPr>
        <b/>
        <sz val="10"/>
        <color theme="9" tint="-0.249977111117893"/>
        <rFont val="Arial"/>
        <family val="2"/>
      </rPr>
      <t xml:space="preserve">VF2  ( Tan Vu ) </t>
    </r>
    <r>
      <rPr>
        <b/>
        <sz val="10"/>
        <rFont val="Arial"/>
        <family val="2"/>
      </rPr>
      <t xml:space="preserve">/ VH1 (DINH VU) / </t>
    </r>
    <r>
      <rPr>
        <b/>
        <sz val="10"/>
        <color rgb="FF00B0F0"/>
        <rFont val="Arial"/>
        <family val="2"/>
      </rPr>
      <t>VH2 (Green Port)</t>
    </r>
    <phoneticPr fontId="2" type="noConversion"/>
  </si>
  <si>
    <t xml:space="preserve">3. SI / VGM Cut off time : VH1 service on every Tue (12:00) / VF2 service on every Fri (15:00). </t>
    <phoneticPr fontId="2" type="noConversion"/>
  </si>
  <si>
    <t xml:space="preserve">    If not, penalty charges USD30/BL &amp; Amendment Fee HKD620/BL will be occurred.</t>
    <phoneticPr fontId="2" type="noConversion"/>
  </si>
  <si>
    <t xml:space="preserve">           Haiphong - Yantian - Hong Kong Service</t>
    <phoneticPr fontId="2" type="noConversion"/>
  </si>
  <si>
    <t>HAIPHONG</t>
    <phoneticPr fontId="2" type="noConversion"/>
  </si>
  <si>
    <t>CY CLOSING</t>
    <phoneticPr fontId="2" type="noConversion"/>
  </si>
  <si>
    <r>
      <t xml:space="preserve">1. Hong Kong Terminal : </t>
    </r>
    <r>
      <rPr>
        <b/>
        <sz val="10"/>
        <color theme="9" tint="-0.249977111117893"/>
        <rFont val="Arial"/>
        <family val="2"/>
      </rPr>
      <t xml:space="preserve">VF2 - HIT </t>
    </r>
    <r>
      <rPr>
        <b/>
        <sz val="10"/>
        <rFont val="Arial"/>
        <family val="2"/>
      </rPr>
      <t>/ VH1 - HIT</t>
    </r>
    <phoneticPr fontId="2" type="noConversion"/>
  </si>
  <si>
    <t>COMMERCIAL / SALES</t>
    <phoneticPr fontId="2" type="noConversion"/>
  </si>
  <si>
    <t>CY RECEIVING</t>
    <phoneticPr fontId="2" type="noConversion"/>
  </si>
  <si>
    <t>Mr. Johnny Tsui, Tel : 852 - 2232 7159, Email : johnny@wmgroup.com.hk</t>
    <phoneticPr fontId="2" type="noConversion"/>
  </si>
  <si>
    <t xml:space="preserve">HIT TERMINAL </t>
    <phoneticPr fontId="2" type="noConversion"/>
  </si>
  <si>
    <t xml:space="preserve">MTL TERMINAL </t>
    <phoneticPr fontId="2" type="noConversion"/>
  </si>
  <si>
    <t>Ms. Erica Lo, Tel : 852 - 2232 7171, Email : erica@wmgroup.com.hk</t>
    <phoneticPr fontId="2" type="noConversion"/>
  </si>
  <si>
    <t>Sales Group                                     Email: sales@wmgroup.com.hk</t>
    <phoneticPr fontId="2" type="noConversion"/>
  </si>
  <si>
    <t>DOCUMENTATION TEAM</t>
    <phoneticPr fontId="2" type="noConversion"/>
  </si>
  <si>
    <t>EXPORT BOOKING &amp; DOCUMENTATION</t>
    <phoneticPr fontId="2" type="noConversion"/>
  </si>
  <si>
    <t>Ms. Catherine Chan, Tel : 852 - 2232 7121</t>
    <phoneticPr fontId="2" type="noConversion"/>
  </si>
  <si>
    <t>Ms. Elsa Leung, Tel : 852 - 2232 7155, Email : elsa@wmgroup.com.hk</t>
    <phoneticPr fontId="2" type="noConversion"/>
  </si>
  <si>
    <t>Ms. Wendy Cho, Tel : 852 - 22327161</t>
    <phoneticPr fontId="2" type="noConversion"/>
  </si>
  <si>
    <t>Group Email: hkdoc@wmgroup.com.hk</t>
    <phoneticPr fontId="2" type="noConversion"/>
  </si>
  <si>
    <t>"All transaction are to the Company Standard Trading Conditions ( copies available on request from the Company ) and which, in certain cases, exclude or limit the Company's liability, and include certain indemnities benefiting the Company."</t>
    <phoneticPr fontId="2" type="noConversion"/>
  </si>
  <si>
    <t>23:00</t>
    <phoneticPr fontId="2" type="noConversion"/>
  </si>
  <si>
    <t>-</t>
    <phoneticPr fontId="2" type="noConversion"/>
  </si>
  <si>
    <t>Mr. Alvin Suen,                                    Email: alvin@wmgroup.com.hk</t>
    <phoneticPr fontId="2" type="noConversion"/>
  </si>
  <si>
    <t xml:space="preserve">SAILING SCHEDULE   </t>
  </si>
  <si>
    <t>Yantian - Hong Kong - Haiphong Service</t>
  </si>
  <si>
    <t>23:00</t>
  </si>
  <si>
    <t>17:00</t>
  </si>
  <si>
    <t>SINOKOR HONGKONG</t>
  </si>
  <si>
    <t>HEUNG A HAIPHONG</t>
  </si>
  <si>
    <t>-</t>
    <phoneticPr fontId="2" type="noConversion"/>
  </si>
  <si>
    <t>HEUNG A AKITA</t>
  </si>
  <si>
    <t>0304S</t>
  </si>
  <si>
    <t>2209S</t>
  </si>
  <si>
    <t>VH1</t>
  </si>
  <si>
    <t>0305S</t>
  </si>
  <si>
    <t>0306S</t>
  </si>
  <si>
    <t>2211S</t>
  </si>
  <si>
    <t>0194S</t>
  </si>
  <si>
    <t>2207S</t>
  </si>
  <si>
    <t>0192S</t>
  </si>
  <si>
    <t>2206S</t>
  </si>
  <si>
    <t>0193S</t>
  </si>
  <si>
    <t>HEUNG A HAIPHONE</t>
  </si>
  <si>
    <t>0307S</t>
  </si>
  <si>
    <t>2208S</t>
  </si>
  <si>
    <t>2210S</t>
  </si>
  <si>
    <t>NIIGATA TRADER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</si>
</sst>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m"/>
    <numFmt numFmtId="165" formatCode="\(ddd\)\ dd\-mmm"/>
    <numFmt numFmtId="166" formatCode="dd\ mmmm\ yyyy"/>
    <numFmt numFmtId="167" formatCode="d\ mmmm\ yyyy"/>
  </numFmts>
  <fonts count="39">
    <font>
      <sz val="12"/>
      <name val="新細明體"/>
      <family val="1"/>
      <charset val="136"/>
    </font>
    <font>
      <sz val="10"/>
      <name val="Arial"/>
      <family val="2"/>
    </font>
    <font>
      <sz val="8"/>
      <name val="Arial"/>
      <family val="2"/>
    </font>
    <font>
      <b/>
      <sz val="16"/>
      <color indexed="12"/>
      <name val=".VnAvantH"/>
      <family val="2"/>
    </font>
    <font>
      <sz val="10"/>
      <name val="Arial"/>
      <family val="2"/>
    </font>
    <font>
      <b/>
      <sz val="14"/>
      <color indexed="12"/>
      <name val=".VnAvantH"/>
      <family val="2"/>
    </font>
    <font>
      <b/>
      <sz val="12"/>
      <color indexed="12"/>
      <name val=".VnAvantH"/>
      <family val="2"/>
    </font>
    <font>
      <sz val="12"/>
      <name val="新細明體"/>
      <family val="1"/>
      <charset val="136"/>
    </font>
    <font>
      <b/>
      <sz val="13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0000FF"/>
      <name val="Arial"/>
      <family val="2"/>
    </font>
    <font>
      <sz val="9"/>
      <name val="Arial"/>
      <family val="2"/>
    </font>
    <font>
      <sz val="11"/>
      <color rgb="FF0033CC"/>
      <name val="Arial"/>
      <family val="2"/>
    </font>
    <font>
      <sz val="10"/>
      <color rgb="FF0033CC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新細明體"/>
      <family val="1"/>
      <charset val="136"/>
    </font>
    <font>
      <b/>
      <sz val="8"/>
      <name val="Arial"/>
      <family val="2"/>
    </font>
    <font>
      <sz val="10"/>
      <color rgb="FF0000FF"/>
      <name val="Arial"/>
      <family val="2"/>
    </font>
    <font>
      <sz val="7"/>
      <name val="Arial"/>
      <family val="2"/>
    </font>
    <font>
      <b/>
      <sz val="19"/>
      <color indexed="12"/>
      <name val=".VnAvantH"/>
      <family val="2"/>
    </font>
    <font>
      <b/>
      <sz val="10"/>
      <color theme="9" tint="-0.24997711111789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0"/>
      <name val="新細明體"/>
      <family val="1"/>
      <charset val="136"/>
    </font>
    <font>
      <b/>
      <sz val="12"/>
      <name val="Arial"/>
      <family val="2"/>
    </font>
    <font>
      <sz val="12"/>
      <name val="Arial"/>
      <family val="2"/>
    </font>
    <font>
      <b/>
      <sz val="16"/>
      <name val="Verdana"/>
      <family val="2"/>
    </font>
    <font>
      <sz val="11"/>
      <color theme="9" tint="-0.249977111117893"/>
      <name val="Arial"/>
      <family val="2"/>
    </font>
    <font>
      <sz val="10"/>
      <name val="DengXian"/>
    </font>
    <font>
      <sz val="10"/>
      <name val="微軟正黑體"/>
      <family val="2"/>
      <charset val="136"/>
    </font>
    <font>
      <sz val="11"/>
      <color rgb="FF00B0F0"/>
      <name val="Arial"/>
      <family val="2"/>
    </font>
    <font>
      <b/>
      <sz val="10"/>
      <color rgb="FF00B0F0"/>
      <name val="Arial"/>
      <family val="2"/>
    </font>
    <font>
      <b/>
      <sz val="11"/>
      <color theme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3">
    <xf numFmtId="0" fontId="0" fillId="0" borderId="0" xfId="0">
      <alignment vertical="center"/>
    </xf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2" borderId="0" xfId="1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11" fillId="4" borderId="0" xfId="0" applyNumberFormat="1" applyFont="1" applyFill="1" applyAlignment="1">
      <alignment horizontal="center" vertical="center"/>
    </xf>
    <xf numFmtId="0" fontId="12" fillId="4" borderId="0" xfId="1" applyFont="1" applyFill="1" applyAlignment="1">
      <alignment horizontal="center"/>
    </xf>
    <xf numFmtId="0" fontId="12" fillId="4" borderId="0" xfId="1" applyFont="1" applyFill="1"/>
    <xf numFmtId="164" fontId="15" fillId="4" borderId="0" xfId="0" applyNumberFormat="1" applyFont="1" applyFill="1" applyAlignment="1">
      <alignment horizontal="center" vertical="center"/>
    </xf>
    <xf numFmtId="0" fontId="16" fillId="4" borderId="0" xfId="1" applyFont="1" applyFill="1" applyAlignment="1">
      <alignment horizontal="center"/>
    </xf>
    <xf numFmtId="0" fontId="16" fillId="4" borderId="0" xfId="1" applyFont="1" applyFill="1"/>
    <xf numFmtId="0" fontId="14" fillId="2" borderId="0" xfId="0" applyFont="1" applyFill="1" applyAlignment="1">
      <alignment horizontal="left" vertical="center" shrinkToFit="1"/>
    </xf>
    <xf numFmtId="0" fontId="14" fillId="2" borderId="0" xfId="0" applyFont="1" applyFill="1">
      <alignment vertic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17" fillId="2" borderId="0" xfId="0" applyFont="1" applyFill="1" applyAlignment="1">
      <alignment horizontal="center"/>
    </xf>
    <xf numFmtId="0" fontId="18" fillId="0" borderId="0" xfId="1" applyFont="1" applyAlignment="1">
      <alignment horizontal="center"/>
    </xf>
    <xf numFmtId="0" fontId="14" fillId="0" borderId="0" xfId="0" applyFont="1">
      <alignment vertical="center"/>
    </xf>
    <xf numFmtId="0" fontId="19" fillId="0" borderId="0" xfId="1" applyFont="1" applyAlignment="1">
      <alignment horizontal="center"/>
    </xf>
    <xf numFmtId="0" fontId="20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center" vertical="center"/>
    </xf>
    <xf numFmtId="0" fontId="20" fillId="2" borderId="0" xfId="0" applyFont="1" applyFill="1">
      <alignment vertical="center"/>
    </xf>
    <xf numFmtId="0" fontId="22" fillId="0" borderId="0" xfId="1" applyFont="1" applyAlignment="1">
      <alignment horizontal="center"/>
    </xf>
    <xf numFmtId="0" fontId="22" fillId="0" borderId="0" xfId="1" applyFont="1"/>
    <xf numFmtId="0" fontId="19" fillId="0" borderId="0" xfId="1" applyFont="1"/>
    <xf numFmtId="0" fontId="14" fillId="2" borderId="0" xfId="0" applyFont="1" applyFill="1" applyAlignment="1">
      <alignment horizontal="center"/>
    </xf>
    <xf numFmtId="0" fontId="20" fillId="0" borderId="0" xfId="0" applyFont="1">
      <alignment vertical="center"/>
    </xf>
    <xf numFmtId="0" fontId="23" fillId="0" borderId="0" xfId="1" applyFont="1"/>
    <xf numFmtId="0" fontId="16" fillId="0" borderId="0" xfId="1" applyFont="1"/>
    <xf numFmtId="0" fontId="18" fillId="2" borderId="2" xfId="0" applyFont="1" applyFill="1" applyBorder="1" applyAlignment="1">
      <alignment horizontal="center" vertical="center"/>
    </xf>
    <xf numFmtId="0" fontId="2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/>
    </xf>
    <xf numFmtId="0" fontId="1" fillId="0" borderId="0" xfId="0" applyFont="1">
      <alignment vertical="center"/>
    </xf>
    <xf numFmtId="0" fontId="29" fillId="2" borderId="0" xfId="0" applyFont="1" applyFill="1" applyAlignment="1">
      <alignment horizontal="left" vertical="center" wrapText="1"/>
    </xf>
    <xf numFmtId="0" fontId="1" fillId="0" borderId="0" xfId="1" applyAlignment="1">
      <alignment horizontal="center"/>
    </xf>
    <xf numFmtId="0" fontId="1" fillId="0" borderId="0" xfId="1"/>
    <xf numFmtId="0" fontId="18" fillId="2" borderId="0" xfId="0" applyFont="1" applyFill="1" applyAlignment="1">
      <alignment horizontal="center" vertical="center"/>
    </xf>
    <xf numFmtId="0" fontId="29" fillId="2" borderId="0" xfId="0" applyFont="1" applyFill="1">
      <alignment vertical="center"/>
    </xf>
    <xf numFmtId="0" fontId="18" fillId="2" borderId="0" xfId="0" applyFont="1" applyFill="1" applyAlignment="1">
      <alignment horizontal="left" vertical="center"/>
    </xf>
    <xf numFmtId="0" fontId="28" fillId="2" borderId="0" xfId="0" applyFont="1" applyFill="1">
      <alignment vertical="center"/>
    </xf>
    <xf numFmtId="0" fontId="30" fillId="2" borderId="0" xfId="0" applyFont="1" applyFill="1" applyAlignment="1">
      <alignment horizontal="center"/>
    </xf>
    <xf numFmtId="0" fontId="30" fillId="0" borderId="0" xfId="1" applyFont="1" applyAlignment="1">
      <alignment horizontal="center"/>
    </xf>
    <xf numFmtId="0" fontId="3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>
      <alignment vertical="center"/>
    </xf>
    <xf numFmtId="166" fontId="27" fillId="2" borderId="0" xfId="0" applyNumberFormat="1" applyFont="1" applyFill="1" applyAlignment="1">
      <alignment horizontal="right" vertical="center"/>
    </xf>
    <xf numFmtId="164" fontId="13" fillId="4" borderId="0" xfId="0" applyNumberFormat="1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center" vertical="center"/>
    </xf>
    <xf numFmtId="164" fontId="10" fillId="4" borderId="1" xfId="0" quotePrefix="1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164" fontId="33" fillId="4" borderId="1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Alignment="1">
      <alignment horizontal="center" vertical="center"/>
    </xf>
    <xf numFmtId="0" fontId="34" fillId="0" borderId="0" xfId="1" applyFont="1" applyAlignment="1">
      <alignment horizontal="left" vertical="center"/>
    </xf>
    <xf numFmtId="0" fontId="35" fillId="0" borderId="0" xfId="1" applyFont="1" applyAlignment="1">
      <alignment horizontal="left" vertical="center"/>
    </xf>
    <xf numFmtId="164" fontId="33" fillId="4" borderId="1" xfId="0" quotePrefix="1" applyNumberFormat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164" fontId="10" fillId="4" borderId="11" xfId="0" quotePrefix="1" applyNumberFormat="1" applyFont="1" applyFill="1" applyBorder="1" applyAlignment="1">
      <alignment horizontal="center" vertical="center"/>
    </xf>
    <xf numFmtId="164" fontId="36" fillId="4" borderId="2" xfId="0" applyNumberFormat="1" applyFont="1" applyFill="1" applyBorder="1" applyAlignment="1">
      <alignment horizontal="center" vertical="center"/>
    </xf>
    <xf numFmtId="165" fontId="26" fillId="4" borderId="0" xfId="0" applyNumberFormat="1" applyFont="1" applyFill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36" fillId="4" borderId="8" xfId="0" applyFont="1" applyFill="1" applyBorder="1" applyAlignment="1">
      <alignment horizontal="center" vertical="center"/>
    </xf>
    <xf numFmtId="164" fontId="36" fillId="4" borderId="8" xfId="0" quotePrefix="1" applyNumberFormat="1" applyFont="1" applyFill="1" applyBorder="1" applyAlignment="1">
      <alignment horizontal="center" vertical="center"/>
    </xf>
    <xf numFmtId="164" fontId="36" fillId="4" borderId="8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10" fillId="4" borderId="11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33" fillId="4" borderId="1" xfId="0" quotePrefix="1" applyFont="1" applyFill="1" applyBorder="1" applyAlignment="1">
      <alignment horizontal="center" vertical="center"/>
    </xf>
    <xf numFmtId="165" fontId="10" fillId="4" borderId="11" xfId="0" quotePrefix="1" applyNumberFormat="1" applyFont="1" applyFill="1" applyBorder="1" applyAlignment="1">
      <alignment horizontal="center" vertical="center"/>
    </xf>
    <xf numFmtId="0" fontId="10" fillId="4" borderId="11" xfId="0" quotePrefix="1" applyFont="1" applyFill="1" applyBorder="1" applyAlignment="1">
      <alignment horizontal="center" vertical="center"/>
    </xf>
    <xf numFmtId="165" fontId="10" fillId="4" borderId="1" xfId="0" quotePrefix="1" applyNumberFormat="1" applyFont="1" applyFill="1" applyBorder="1" applyAlignment="1">
      <alignment horizontal="center" vertical="center"/>
    </xf>
    <xf numFmtId="0" fontId="10" fillId="4" borderId="1" xfId="0" quotePrefix="1" applyFont="1" applyFill="1" applyBorder="1" applyAlignment="1">
      <alignment horizontal="center" vertical="center"/>
    </xf>
    <xf numFmtId="0" fontId="38" fillId="4" borderId="1" xfId="0" quotePrefix="1" applyFont="1" applyFill="1" applyBorder="1" applyAlignment="1">
      <alignment horizontal="center" vertical="center"/>
    </xf>
    <xf numFmtId="165" fontId="33" fillId="4" borderId="1" xfId="0" quotePrefix="1" applyNumberFormat="1" applyFont="1" applyFill="1" applyBorder="1" applyAlignment="1">
      <alignment horizontal="center" vertical="center"/>
    </xf>
    <xf numFmtId="165" fontId="38" fillId="4" borderId="1" xfId="0" quotePrefix="1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0" xfId="1" applyFont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165" fontId="36" fillId="4" borderId="2" xfId="0" quotePrefix="1" applyNumberFormat="1" applyFont="1" applyFill="1" applyBorder="1" applyAlignment="1">
      <alignment horizontal="center" vertical="center"/>
    </xf>
    <xf numFmtId="0" fontId="36" fillId="4" borderId="2" xfId="0" quotePrefix="1" applyFont="1" applyFill="1" applyBorder="1" applyAlignment="1">
      <alignment horizontal="center" vertical="center"/>
    </xf>
    <xf numFmtId="0" fontId="32" fillId="2" borderId="4" xfId="1" applyFont="1" applyFill="1" applyBorder="1" applyAlignment="1">
      <alignment vertical="center"/>
    </xf>
    <xf numFmtId="0" fontId="2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7" fontId="31" fillId="2" borderId="4" xfId="1" quotePrefix="1" applyNumberFormat="1" applyFont="1" applyFill="1" applyBorder="1" applyAlignment="1">
      <alignment horizontal="right" vertical="center"/>
    </xf>
    <xf numFmtId="0" fontId="32" fillId="2" borderId="4" xfId="1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 shrinkToFit="1"/>
    </xf>
    <xf numFmtId="0" fontId="9" fillId="2" borderId="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</cellXfs>
  <cellStyles count="2">
    <cellStyle name="一般" xfId="0" builtinId="0"/>
    <cellStyle name="一般_Bien Dong Shipping Schedule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640081</xdr:colOff>
      <xdr:row>0</xdr:row>
      <xdr:rowOff>15240</xdr:rowOff>
    </xdr:from>
    <xdr:to>
      <xdr:col>9</xdr:col>
      <xdr:colOff>982981</xdr:colOff>
      <xdr:row>3</xdr:row>
      <xdr:rowOff>186130</xdr:rowOff>
    </xdr:to>
    <xdr:pic>
      <xdr:nvPicPr>
        <xdr:cNvPr id="4965" name="Picture 3" descr="3331964823_137869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9561" y="15240"/>
          <a:ext cx="1356360" cy="1007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390525</xdr:colOff>
      <xdr:row>0</xdr:row>
      <xdr:rowOff>142875</xdr:rowOff>
    </xdr:from>
    <xdr:to>
      <xdr:col>0</xdr:col>
      <xdr:colOff>1304925</xdr:colOff>
      <xdr:row>4</xdr:row>
      <xdr:rowOff>123825</xdr:rowOff>
    </xdr:to>
    <xdr:pic>
      <xdr:nvPicPr>
        <xdr:cNvPr id="4966" name="Picture 4" descr="logo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0525" y="142875"/>
          <a:ext cx="9144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0</xdr:row>
      <xdr:rowOff>57150</xdr:rowOff>
    </xdr:from>
    <xdr:to>
      <xdr:col>11</xdr:col>
      <xdr:colOff>855345</xdr:colOff>
      <xdr:row>3</xdr:row>
      <xdr:rowOff>132790</xdr:rowOff>
    </xdr:to>
    <xdr:pic>
      <xdr:nvPicPr>
        <xdr:cNvPr id="4967" name="圖片 3" descr="WMSA.png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68765" y="57150"/>
          <a:ext cx="982980" cy="912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67"/>
  <sheetViews>
    <sheetView tabSelected="1" topLeftCell="A10" zoomScale="85" zoomScaleNormal="85" zoomScaleSheetLayoutView="100" workbookViewId="0">
      <selection activeCell="A21" sqref="A21"/>
    </sheetView>
  </sheetViews>
  <sheetFormatPr defaultColWidth="8" defaultRowHeight="20.100000000000001" customHeight="1"/>
  <cols>
    <col min="1" max="1" width="25.44140625" style="6" customWidth="1"/>
    <col min="2" max="2" width="11.44140625" style="21" customWidth="1"/>
    <col min="3" max="3" width="10" style="21" customWidth="1"/>
    <col min="4" max="6" width="14.77734375" style="21" customWidth="1"/>
    <col min="7" max="7" width="13.44140625" style="21" hidden="1" customWidth="1"/>
    <col min="8" max="10" width="14.77734375" style="21" customWidth="1"/>
    <col min="11" max="11" width="13.44140625" style="21" hidden="1" customWidth="1"/>
    <col min="12" max="12" width="14.77734375" style="6" customWidth="1"/>
    <col min="13" max="13" width="16.44140625" style="6" customWidth="1"/>
    <col min="14" max="14" width="13.6640625" style="6" customWidth="1"/>
    <col min="15" max="15" width="10.33203125" style="6" bestFit="1" customWidth="1"/>
    <col min="16" max="16" width="9.44140625" style="6" bestFit="1" customWidth="1"/>
    <col min="17" max="16384" width="8" style="3"/>
  </cols>
  <sheetData>
    <row r="1" spans="1:16" ht="20.100000000000001" customHeight="1">
      <c r="A1" s="1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1"/>
      <c r="N1" s="1"/>
      <c r="O1" s="2"/>
      <c r="P1" s="2"/>
    </row>
    <row r="2" spans="1:16" ht="25.2" customHeight="1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35"/>
      <c r="N2" s="4"/>
      <c r="O2" s="4"/>
      <c r="P2" s="4"/>
    </row>
    <row r="3" spans="1:16" s="6" customFormat="1" ht="21" customHeight="1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36"/>
      <c r="N3" s="5"/>
      <c r="O3" s="5"/>
      <c r="P3" s="5"/>
    </row>
    <row r="4" spans="1:16" s="6" customFormat="1" ht="16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</row>
    <row r="5" spans="1:16" ht="23.25" customHeight="1">
      <c r="A5" s="92"/>
      <c r="B5" s="108" t="s">
        <v>47</v>
      </c>
      <c r="C5" s="108"/>
      <c r="D5" s="108"/>
      <c r="E5" s="108"/>
      <c r="F5" s="108"/>
      <c r="G5" s="108"/>
      <c r="H5" s="108"/>
      <c r="I5" s="108"/>
      <c r="J5" s="107">
        <v>44691</v>
      </c>
      <c r="K5" s="107"/>
      <c r="L5" s="107"/>
      <c r="M5" s="53"/>
      <c r="N5" s="8"/>
      <c r="O5" s="86"/>
      <c r="P5" s="86"/>
    </row>
    <row r="6" spans="1:16" ht="18" customHeight="1">
      <c r="A6" s="104" t="s">
        <v>48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6"/>
      <c r="M6" s="8"/>
      <c r="N6" s="8"/>
      <c r="O6" s="86"/>
      <c r="P6" s="86"/>
    </row>
    <row r="7" spans="1:16" ht="18.75" customHeight="1">
      <c r="A7" s="99" t="s">
        <v>2</v>
      </c>
      <c r="B7" s="98" t="s">
        <v>3</v>
      </c>
      <c r="C7" s="96" t="s">
        <v>4</v>
      </c>
      <c r="D7" s="101" t="s">
        <v>5</v>
      </c>
      <c r="E7" s="102"/>
      <c r="F7" s="101" t="s">
        <v>6</v>
      </c>
      <c r="G7" s="103"/>
      <c r="H7" s="103"/>
      <c r="I7" s="103"/>
      <c r="J7" s="103"/>
      <c r="K7" s="102"/>
      <c r="L7" s="73" t="s">
        <v>7</v>
      </c>
      <c r="M7" s="86"/>
      <c r="N7" s="86"/>
      <c r="O7" s="87"/>
      <c r="P7" s="87"/>
    </row>
    <row r="8" spans="1:16" ht="45.75" customHeight="1">
      <c r="A8" s="100"/>
      <c r="B8" s="97"/>
      <c r="C8" s="97"/>
      <c r="D8" s="74" t="s">
        <v>8</v>
      </c>
      <c r="E8" s="74" t="s">
        <v>9</v>
      </c>
      <c r="F8" s="74" t="s">
        <v>10</v>
      </c>
      <c r="G8" s="77" t="s">
        <v>11</v>
      </c>
      <c r="H8" s="74" t="s">
        <v>12</v>
      </c>
      <c r="I8" s="74" t="s">
        <v>13</v>
      </c>
      <c r="J8" s="74" t="s">
        <v>14</v>
      </c>
      <c r="K8" s="74" t="s">
        <v>15</v>
      </c>
      <c r="L8" s="73" t="s">
        <v>16</v>
      </c>
      <c r="M8" s="86"/>
      <c r="N8" s="86"/>
      <c r="O8" s="87"/>
      <c r="P8" s="87"/>
    </row>
    <row r="9" spans="1:16" s="12" customFormat="1" ht="18.899999999999999" customHeight="1">
      <c r="A9" s="79" t="s">
        <v>70</v>
      </c>
      <c r="B9" s="80" t="s">
        <v>64</v>
      </c>
      <c r="C9" s="65" t="s">
        <v>17</v>
      </c>
      <c r="D9" s="66" t="s">
        <v>18</v>
      </c>
      <c r="E9" s="66" t="s">
        <v>18</v>
      </c>
      <c r="F9" s="75">
        <v>44690</v>
      </c>
      <c r="G9" s="66" t="s">
        <v>18</v>
      </c>
      <c r="H9" s="66" t="s">
        <v>50</v>
      </c>
      <c r="I9" s="75">
        <f>F9+1</f>
        <v>44691</v>
      </c>
      <c r="J9" s="56">
        <f t="shared" ref="J9:J26" si="0">I9+1</f>
        <v>44692</v>
      </c>
      <c r="K9" s="66" t="s">
        <v>18</v>
      </c>
      <c r="L9" s="75">
        <f>I9+1</f>
        <v>44692</v>
      </c>
      <c r="M9" s="11"/>
      <c r="N9" s="11"/>
    </row>
    <row r="10" spans="1:16" s="12" customFormat="1" ht="18.899999999999999" customHeight="1">
      <c r="A10" s="85" t="s">
        <v>18</v>
      </c>
      <c r="B10" s="83" t="s">
        <v>18</v>
      </c>
      <c r="C10" s="59" t="s">
        <v>19</v>
      </c>
      <c r="D10" s="60">
        <v>44624</v>
      </c>
      <c r="E10" s="60">
        <f>D10+1</f>
        <v>44625</v>
      </c>
      <c r="F10" s="60">
        <f>D10+1</f>
        <v>44625</v>
      </c>
      <c r="G10" s="60">
        <f>D10+2</f>
        <v>44626</v>
      </c>
      <c r="H10" s="64" t="s">
        <v>44</v>
      </c>
      <c r="I10" s="60">
        <f>G10</f>
        <v>44626</v>
      </c>
      <c r="J10" s="60">
        <f t="shared" si="0"/>
        <v>44627</v>
      </c>
      <c r="K10" s="60">
        <f>I10+1</f>
        <v>44627</v>
      </c>
      <c r="L10" s="60">
        <f>K10+2</f>
        <v>44629</v>
      </c>
      <c r="M10" s="11"/>
      <c r="N10" s="11"/>
    </row>
    <row r="11" spans="1:16" s="12" customFormat="1" ht="18.899999999999999" customHeight="1" thickBot="1">
      <c r="A11" s="90" t="s">
        <v>54</v>
      </c>
      <c r="B11" s="91" t="s">
        <v>68</v>
      </c>
      <c r="C11" s="70" t="s">
        <v>20</v>
      </c>
      <c r="D11" s="71" t="s">
        <v>18</v>
      </c>
      <c r="E11" s="71" t="s">
        <v>18</v>
      </c>
      <c r="F11" s="72">
        <v>44691</v>
      </c>
      <c r="G11" s="71" t="s">
        <v>18</v>
      </c>
      <c r="H11" s="71" t="s">
        <v>49</v>
      </c>
      <c r="I11" s="72">
        <f>F11+1</f>
        <v>44692</v>
      </c>
      <c r="J11" s="67">
        <f t="shared" si="0"/>
        <v>44693</v>
      </c>
      <c r="K11" s="71" t="s">
        <v>18</v>
      </c>
      <c r="L11" s="72">
        <f>I11+2</f>
        <v>44694</v>
      </c>
      <c r="M11" s="11"/>
      <c r="N11" s="11"/>
    </row>
    <row r="12" spans="1:16" s="12" customFormat="1" ht="18.899999999999999" customHeight="1" thickTop="1">
      <c r="A12" s="79" t="s">
        <v>51</v>
      </c>
      <c r="B12" s="80" t="s">
        <v>55</v>
      </c>
      <c r="C12" s="65" t="s">
        <v>17</v>
      </c>
      <c r="D12" s="66" t="s">
        <v>18</v>
      </c>
      <c r="E12" s="66" t="s">
        <v>18</v>
      </c>
      <c r="F12" s="75">
        <f>F9+12</f>
        <v>44702</v>
      </c>
      <c r="G12" s="66" t="s">
        <v>18</v>
      </c>
      <c r="H12" s="66" t="s">
        <v>50</v>
      </c>
      <c r="I12" s="75">
        <f>F12+1</f>
        <v>44703</v>
      </c>
      <c r="J12" s="56">
        <f t="shared" si="0"/>
        <v>44704</v>
      </c>
      <c r="K12" s="66" t="s">
        <v>18</v>
      </c>
      <c r="L12" s="75">
        <f>I12+2</f>
        <v>44705</v>
      </c>
      <c r="M12" s="11"/>
      <c r="N12" s="11"/>
    </row>
    <row r="13" spans="1:16" s="12" customFormat="1" ht="18.899999999999999" customHeight="1">
      <c r="A13" s="85" t="s">
        <v>18</v>
      </c>
      <c r="B13" s="83" t="s">
        <v>18</v>
      </c>
      <c r="C13" s="59" t="s">
        <v>19</v>
      </c>
      <c r="D13" s="60">
        <v>44624</v>
      </c>
      <c r="E13" s="60">
        <f>D13+1</f>
        <v>44625</v>
      </c>
      <c r="F13" s="60">
        <f>D13+1</f>
        <v>44625</v>
      </c>
      <c r="G13" s="60">
        <f>D13+2</f>
        <v>44626</v>
      </c>
      <c r="H13" s="64" t="s">
        <v>44</v>
      </c>
      <c r="I13" s="60">
        <f>G13</f>
        <v>44626</v>
      </c>
      <c r="J13" s="60">
        <f t="shared" si="0"/>
        <v>44627</v>
      </c>
      <c r="K13" s="60">
        <f>I13+1</f>
        <v>44627</v>
      </c>
      <c r="L13" s="60">
        <f>K13+2</f>
        <v>44629</v>
      </c>
      <c r="M13" s="11"/>
      <c r="N13" s="11"/>
    </row>
    <row r="14" spans="1:16" s="12" customFormat="1" ht="18.899999999999999" customHeight="1" thickBot="1">
      <c r="A14" s="90" t="s">
        <v>52</v>
      </c>
      <c r="B14" s="91" t="s">
        <v>63</v>
      </c>
      <c r="C14" s="70" t="s">
        <v>20</v>
      </c>
      <c r="D14" s="71" t="s">
        <v>18</v>
      </c>
      <c r="E14" s="71" t="s">
        <v>18</v>
      </c>
      <c r="F14" s="72">
        <f>F11+10</f>
        <v>44701</v>
      </c>
      <c r="G14" s="71" t="s">
        <v>18</v>
      </c>
      <c r="H14" s="71" t="s">
        <v>49</v>
      </c>
      <c r="I14" s="72">
        <f>F14+1</f>
        <v>44702</v>
      </c>
      <c r="J14" s="67">
        <f t="shared" si="0"/>
        <v>44703</v>
      </c>
      <c r="K14" s="71" t="s">
        <v>18</v>
      </c>
      <c r="L14" s="72">
        <f>I14+2</f>
        <v>44704</v>
      </c>
      <c r="M14" s="11"/>
      <c r="N14" s="11"/>
    </row>
    <row r="15" spans="1:16" s="12" customFormat="1" ht="18.899999999999999" customHeight="1" thickTop="1">
      <c r="A15" s="79" t="s">
        <v>70</v>
      </c>
      <c r="B15" s="80" t="s">
        <v>62</v>
      </c>
      <c r="C15" s="65" t="s">
        <v>57</v>
      </c>
      <c r="D15" s="66" t="s">
        <v>18</v>
      </c>
      <c r="E15" s="66" t="s">
        <v>18</v>
      </c>
      <c r="F15" s="75">
        <f>F12+2</f>
        <v>44704</v>
      </c>
      <c r="G15" s="66" t="s">
        <v>18</v>
      </c>
      <c r="H15" s="66" t="s">
        <v>50</v>
      </c>
      <c r="I15" s="75">
        <f>F15+1</f>
        <v>44705</v>
      </c>
      <c r="J15" s="56">
        <f t="shared" ref="J15:J17" si="1">I15+1</f>
        <v>44706</v>
      </c>
      <c r="K15" s="66" t="s">
        <v>18</v>
      </c>
      <c r="L15" s="75">
        <f>I15+1</f>
        <v>44706</v>
      </c>
      <c r="M15" s="11"/>
      <c r="N15" s="11"/>
    </row>
    <row r="16" spans="1:16" s="12" customFormat="1" ht="18.899999999999999" customHeight="1">
      <c r="A16" s="85" t="s">
        <v>18</v>
      </c>
      <c r="B16" s="83" t="s">
        <v>18</v>
      </c>
      <c r="C16" s="59" t="s">
        <v>19</v>
      </c>
      <c r="D16" s="60">
        <v>44624</v>
      </c>
      <c r="E16" s="60">
        <f>D16+1</f>
        <v>44625</v>
      </c>
      <c r="F16" s="60">
        <f>D16+1</f>
        <v>44625</v>
      </c>
      <c r="G16" s="60">
        <f>D16+2</f>
        <v>44626</v>
      </c>
      <c r="H16" s="64" t="s">
        <v>44</v>
      </c>
      <c r="I16" s="60">
        <f>G16</f>
        <v>44626</v>
      </c>
      <c r="J16" s="60">
        <f t="shared" si="1"/>
        <v>44627</v>
      </c>
      <c r="K16" s="60">
        <f>I16+1</f>
        <v>44627</v>
      </c>
      <c r="L16" s="60">
        <f>K16+2</f>
        <v>44629</v>
      </c>
      <c r="M16" s="11"/>
      <c r="N16" s="11"/>
    </row>
    <row r="17" spans="1:16" s="12" customFormat="1" ht="18.899999999999999" customHeight="1" thickBot="1">
      <c r="A17" s="90" t="s">
        <v>54</v>
      </c>
      <c r="B17" s="91" t="s">
        <v>56</v>
      </c>
      <c r="C17" s="70" t="s">
        <v>20</v>
      </c>
      <c r="D17" s="71" t="s">
        <v>18</v>
      </c>
      <c r="E17" s="71" t="s">
        <v>18</v>
      </c>
      <c r="F17" s="72">
        <f>F14+4</f>
        <v>44705</v>
      </c>
      <c r="G17" s="71" t="s">
        <v>18</v>
      </c>
      <c r="H17" s="71" t="s">
        <v>49</v>
      </c>
      <c r="I17" s="72">
        <f>F17+1</f>
        <v>44706</v>
      </c>
      <c r="J17" s="67">
        <f t="shared" si="1"/>
        <v>44707</v>
      </c>
      <c r="K17" s="71" t="s">
        <v>18</v>
      </c>
      <c r="L17" s="72">
        <f>I17+2</f>
        <v>44708</v>
      </c>
      <c r="M17" s="11"/>
      <c r="N17" s="11"/>
    </row>
    <row r="18" spans="1:16" s="12" customFormat="1" ht="18.899999999999999" customHeight="1" thickTop="1">
      <c r="A18" s="79" t="s">
        <v>51</v>
      </c>
      <c r="B18" s="80" t="s">
        <v>58</v>
      </c>
      <c r="C18" s="65" t="s">
        <v>17</v>
      </c>
      <c r="D18" s="66" t="s">
        <v>18</v>
      </c>
      <c r="E18" s="66" t="s">
        <v>18</v>
      </c>
      <c r="F18" s="75">
        <f>F15+11</f>
        <v>44715</v>
      </c>
      <c r="G18" s="66" t="s">
        <v>18</v>
      </c>
      <c r="H18" s="66" t="s">
        <v>50</v>
      </c>
      <c r="I18" s="75">
        <f>F18+1</f>
        <v>44716</v>
      </c>
      <c r="J18" s="56">
        <f t="shared" si="0"/>
        <v>44717</v>
      </c>
      <c r="K18" s="66" t="s">
        <v>18</v>
      </c>
      <c r="L18" s="75">
        <f>I18+2</f>
        <v>44718</v>
      </c>
      <c r="M18" s="11"/>
      <c r="N18" s="11"/>
    </row>
    <row r="19" spans="1:16" s="12" customFormat="1" ht="18.899999999999999" customHeight="1">
      <c r="A19" s="85" t="s">
        <v>18</v>
      </c>
      <c r="B19" s="83" t="s">
        <v>18</v>
      </c>
      <c r="C19" s="59" t="s">
        <v>19</v>
      </c>
      <c r="D19" s="60">
        <v>44624</v>
      </c>
      <c r="E19" s="60">
        <f>D19+1</f>
        <v>44625</v>
      </c>
      <c r="F19" s="60">
        <f>D19+1</f>
        <v>44625</v>
      </c>
      <c r="G19" s="60">
        <f>D19+2</f>
        <v>44626</v>
      </c>
      <c r="H19" s="64" t="s">
        <v>44</v>
      </c>
      <c r="I19" s="60">
        <f>G19</f>
        <v>44626</v>
      </c>
      <c r="J19" s="60">
        <f t="shared" si="0"/>
        <v>44627</v>
      </c>
      <c r="K19" s="60">
        <f>I19+1</f>
        <v>44627</v>
      </c>
      <c r="L19" s="60">
        <f>K19+2</f>
        <v>44629</v>
      </c>
      <c r="M19" s="11"/>
      <c r="N19" s="11"/>
    </row>
    <row r="20" spans="1:16" s="12" customFormat="1" ht="18.899999999999999" customHeight="1" thickBot="1">
      <c r="A20" s="90" t="s">
        <v>66</v>
      </c>
      <c r="B20" s="91" t="s">
        <v>65</v>
      </c>
      <c r="C20" s="70" t="s">
        <v>20</v>
      </c>
      <c r="D20" s="71" t="s">
        <v>18</v>
      </c>
      <c r="E20" s="71" t="s">
        <v>18</v>
      </c>
      <c r="F20" s="72">
        <f>F17+9</f>
        <v>44714</v>
      </c>
      <c r="G20" s="71" t="s">
        <v>18</v>
      </c>
      <c r="H20" s="71" t="s">
        <v>50</v>
      </c>
      <c r="I20" s="72">
        <f>F20+1</f>
        <v>44715</v>
      </c>
      <c r="J20" s="67">
        <f t="shared" si="0"/>
        <v>44716</v>
      </c>
      <c r="K20" s="71" t="s">
        <v>18</v>
      </c>
      <c r="L20" s="72">
        <f>I20+2</f>
        <v>44717</v>
      </c>
      <c r="M20" s="11"/>
      <c r="N20" s="11"/>
    </row>
    <row r="21" spans="1:16" s="12" customFormat="1" ht="18.899999999999999" customHeight="1" thickTop="1">
      <c r="A21" s="79" t="s">
        <v>70</v>
      </c>
      <c r="B21" s="80" t="s">
        <v>68</v>
      </c>
      <c r="C21" s="65" t="s">
        <v>17</v>
      </c>
      <c r="D21" s="66" t="s">
        <v>18</v>
      </c>
      <c r="E21" s="66" t="s">
        <v>18</v>
      </c>
      <c r="F21" s="75">
        <f>F18+1</f>
        <v>44716</v>
      </c>
      <c r="G21" s="66" t="s">
        <v>18</v>
      </c>
      <c r="H21" s="66" t="s">
        <v>49</v>
      </c>
      <c r="I21" s="75">
        <f>F21+1</f>
        <v>44717</v>
      </c>
      <c r="J21" s="56">
        <f t="shared" si="0"/>
        <v>44718</v>
      </c>
      <c r="K21" s="66" t="s">
        <v>18</v>
      </c>
      <c r="L21" s="75">
        <f>I21+2</f>
        <v>44719</v>
      </c>
      <c r="M21" s="11"/>
      <c r="N21" s="11"/>
    </row>
    <row r="22" spans="1:16" s="12" customFormat="1" ht="18.899999999999999" customHeight="1">
      <c r="A22" s="85" t="s">
        <v>18</v>
      </c>
      <c r="B22" s="83" t="s">
        <v>18</v>
      </c>
      <c r="C22" s="59" t="s">
        <v>19</v>
      </c>
      <c r="D22" s="60">
        <v>44624</v>
      </c>
      <c r="E22" s="60">
        <f>D22+1</f>
        <v>44625</v>
      </c>
      <c r="F22" s="60">
        <f>D22+1</f>
        <v>44625</v>
      </c>
      <c r="G22" s="60">
        <f>D22+2</f>
        <v>44626</v>
      </c>
      <c r="H22" s="64" t="s">
        <v>44</v>
      </c>
      <c r="I22" s="60">
        <f>G22</f>
        <v>44626</v>
      </c>
      <c r="J22" s="60">
        <f t="shared" si="0"/>
        <v>44627</v>
      </c>
      <c r="K22" s="60">
        <f>I22+1</f>
        <v>44627</v>
      </c>
      <c r="L22" s="60">
        <f>K22+2</f>
        <v>44629</v>
      </c>
      <c r="M22" s="11"/>
      <c r="N22" s="11"/>
    </row>
    <row r="23" spans="1:16" s="12" customFormat="1" ht="18.899999999999999" customHeight="1" thickBot="1">
      <c r="A23" s="90" t="s">
        <v>54</v>
      </c>
      <c r="B23" s="91" t="s">
        <v>69</v>
      </c>
      <c r="C23" s="70" t="s">
        <v>20</v>
      </c>
      <c r="D23" s="71" t="s">
        <v>18</v>
      </c>
      <c r="E23" s="71" t="s">
        <v>18</v>
      </c>
      <c r="F23" s="72">
        <f>F20+3</f>
        <v>44717</v>
      </c>
      <c r="G23" s="71" t="s">
        <v>18</v>
      </c>
      <c r="H23" s="71" t="s">
        <v>50</v>
      </c>
      <c r="I23" s="72">
        <f>F23+1</f>
        <v>44718</v>
      </c>
      <c r="J23" s="67">
        <f t="shared" si="0"/>
        <v>44719</v>
      </c>
      <c r="K23" s="71" t="s">
        <v>18</v>
      </c>
      <c r="L23" s="72">
        <f>I23+2</f>
        <v>44720</v>
      </c>
      <c r="M23" s="11"/>
      <c r="N23" s="11"/>
    </row>
    <row r="24" spans="1:16" s="12" customFormat="1" ht="18.899999999999999" customHeight="1" thickTop="1">
      <c r="A24" s="79" t="s">
        <v>51</v>
      </c>
      <c r="B24" s="80" t="s">
        <v>59</v>
      </c>
      <c r="C24" s="65" t="s">
        <v>17</v>
      </c>
      <c r="D24" s="66" t="s">
        <v>18</v>
      </c>
      <c r="E24" s="66" t="s">
        <v>18</v>
      </c>
      <c r="F24" s="75">
        <f>F21+8</f>
        <v>44724</v>
      </c>
      <c r="G24" s="66" t="s">
        <v>18</v>
      </c>
      <c r="H24" s="66" t="s">
        <v>49</v>
      </c>
      <c r="I24" s="75">
        <f>F24+1</f>
        <v>44725</v>
      </c>
      <c r="J24" s="56">
        <f t="shared" si="0"/>
        <v>44726</v>
      </c>
      <c r="K24" s="66" t="s">
        <v>18</v>
      </c>
      <c r="L24" s="75">
        <f>I24+2</f>
        <v>44727</v>
      </c>
      <c r="M24" s="11"/>
      <c r="N24" s="11"/>
    </row>
    <row r="25" spans="1:16" s="12" customFormat="1" ht="18.899999999999999" customHeight="1">
      <c r="A25" s="85" t="s">
        <v>18</v>
      </c>
      <c r="B25" s="83" t="s">
        <v>18</v>
      </c>
      <c r="C25" s="59" t="s">
        <v>19</v>
      </c>
      <c r="D25" s="60">
        <v>44624</v>
      </c>
      <c r="E25" s="60">
        <f>D25+1</f>
        <v>44625</v>
      </c>
      <c r="F25" s="60">
        <f>D25+A171</f>
        <v>44624</v>
      </c>
      <c r="G25" s="60">
        <f>D25+2</f>
        <v>44626</v>
      </c>
      <c r="H25" s="64" t="s">
        <v>44</v>
      </c>
      <c r="I25" s="60">
        <f>G25</f>
        <v>44626</v>
      </c>
      <c r="J25" s="60">
        <f t="shared" si="0"/>
        <v>44627</v>
      </c>
      <c r="K25" s="60">
        <f>I25+1</f>
        <v>44627</v>
      </c>
      <c r="L25" s="60">
        <f>K25+2</f>
        <v>44629</v>
      </c>
      <c r="M25" s="11"/>
      <c r="N25" s="11"/>
    </row>
    <row r="26" spans="1:16" s="12" customFormat="1" ht="18.899999999999999" customHeight="1" thickBot="1">
      <c r="A26" s="90" t="s">
        <v>52</v>
      </c>
      <c r="B26" s="91" t="s">
        <v>61</v>
      </c>
      <c r="C26" s="70" t="s">
        <v>20</v>
      </c>
      <c r="D26" s="71" t="s">
        <v>18</v>
      </c>
      <c r="E26" s="71" t="s">
        <v>18</v>
      </c>
      <c r="F26" s="72">
        <f>F23+11</f>
        <v>44728</v>
      </c>
      <c r="G26" s="71" t="s">
        <v>18</v>
      </c>
      <c r="H26" s="71" t="s">
        <v>50</v>
      </c>
      <c r="I26" s="72">
        <f>F26+1</f>
        <v>44729</v>
      </c>
      <c r="J26" s="67">
        <f t="shared" si="0"/>
        <v>44730</v>
      </c>
      <c r="K26" s="71" t="s">
        <v>18</v>
      </c>
      <c r="L26" s="72">
        <f>I26+2</f>
        <v>44731</v>
      </c>
      <c r="M26" s="11"/>
      <c r="N26" s="11"/>
    </row>
    <row r="27" spans="1:16" s="12" customFormat="1" ht="18.899999999999999" customHeight="1" thickTop="1">
      <c r="A27" s="79" t="s">
        <v>51</v>
      </c>
      <c r="B27" s="80" t="s">
        <v>67</v>
      </c>
      <c r="C27" s="65" t="s">
        <v>17</v>
      </c>
      <c r="D27" s="66" t="s">
        <v>18</v>
      </c>
      <c r="E27" s="66" t="s">
        <v>18</v>
      </c>
      <c r="F27" s="75">
        <f>F24+14</f>
        <v>44738</v>
      </c>
      <c r="G27" s="66" t="s">
        <v>18</v>
      </c>
      <c r="H27" s="66" t="s">
        <v>49</v>
      </c>
      <c r="I27" s="75">
        <f>F27+1</f>
        <v>44739</v>
      </c>
      <c r="J27" s="56">
        <f>I27+1</f>
        <v>44740</v>
      </c>
      <c r="K27" s="66" t="s">
        <v>18</v>
      </c>
      <c r="L27" s="75">
        <f>I27+2</f>
        <v>44741</v>
      </c>
      <c r="M27" s="11"/>
      <c r="N27" s="11"/>
    </row>
    <row r="28" spans="1:16" s="12" customFormat="1" ht="18.899999999999999" customHeight="1">
      <c r="A28" s="85" t="s">
        <v>53</v>
      </c>
      <c r="B28" s="83" t="s">
        <v>53</v>
      </c>
      <c r="C28" s="59" t="s">
        <v>19</v>
      </c>
      <c r="D28" s="60">
        <v>44624</v>
      </c>
      <c r="E28" s="60">
        <f>D28+1</f>
        <v>44625</v>
      </c>
      <c r="F28" s="60">
        <f>D28+1</f>
        <v>44625</v>
      </c>
      <c r="G28" s="60">
        <f>D28+2</f>
        <v>44626</v>
      </c>
      <c r="H28" s="64" t="s">
        <v>44</v>
      </c>
      <c r="I28" s="60">
        <f>G28</f>
        <v>44626</v>
      </c>
      <c r="J28" s="60">
        <f t="shared" ref="J28" si="2">I28+1</f>
        <v>44627</v>
      </c>
      <c r="K28" s="60">
        <f>I28+1</f>
        <v>44627</v>
      </c>
      <c r="L28" s="60">
        <f>K28+2</f>
        <v>44629</v>
      </c>
      <c r="M28" s="11"/>
      <c r="N28" s="11"/>
    </row>
    <row r="29" spans="1:16" s="12" customFormat="1" ht="18.899999999999999" customHeight="1" thickBot="1">
      <c r="A29" s="90" t="s">
        <v>54</v>
      </c>
      <c r="B29" s="91" t="s">
        <v>60</v>
      </c>
      <c r="C29" s="70" t="s">
        <v>20</v>
      </c>
      <c r="D29" s="71" t="s">
        <v>18</v>
      </c>
      <c r="E29" s="71" t="s">
        <v>18</v>
      </c>
      <c r="F29" s="72">
        <f>F26+3</f>
        <v>44731</v>
      </c>
      <c r="G29" s="71" t="s">
        <v>18</v>
      </c>
      <c r="H29" s="71" t="s">
        <v>50</v>
      </c>
      <c r="I29" s="72">
        <f>F29+1</f>
        <v>44732</v>
      </c>
      <c r="J29" s="67">
        <f t="shared" ref="J29" si="3">I29+1</f>
        <v>44733</v>
      </c>
      <c r="K29" s="71" t="s">
        <v>18</v>
      </c>
      <c r="L29" s="72">
        <f>I29+2</f>
        <v>44734</v>
      </c>
      <c r="M29" s="11"/>
      <c r="N29" s="11"/>
    </row>
    <row r="30" spans="1:16" s="12" customFormat="1" ht="17.25" customHeight="1" thickTop="1">
      <c r="A30" s="68" t="s">
        <v>21</v>
      </c>
      <c r="B30" s="69"/>
      <c r="C30" s="69"/>
      <c r="D30" s="61"/>
      <c r="E30" s="61"/>
      <c r="F30" s="61"/>
      <c r="G30" s="61"/>
      <c r="H30" s="61"/>
      <c r="I30" s="61"/>
      <c r="J30" s="61"/>
      <c r="K30" s="54"/>
      <c r="L30" s="54"/>
      <c r="M30" s="54"/>
      <c r="N30" s="10"/>
      <c r="O30" s="11"/>
      <c r="P30" s="11"/>
    </row>
    <row r="31" spans="1:16" s="12" customFormat="1" ht="17.25" customHeight="1">
      <c r="A31" s="109" t="s">
        <v>22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"/>
      <c r="O31" s="11"/>
      <c r="P31" s="11"/>
    </row>
    <row r="32" spans="1:16" s="12" customFormat="1" ht="17.25" customHeight="1">
      <c r="A32" s="109" t="s">
        <v>23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"/>
      <c r="O32" s="11"/>
      <c r="P32" s="11"/>
    </row>
    <row r="33" spans="1:16" s="15" customFormat="1" ht="17.25" customHeight="1">
      <c r="A33" s="109" t="s">
        <v>24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3"/>
      <c r="O33" s="14"/>
      <c r="P33" s="14"/>
    </row>
    <row r="34" spans="1:16" s="15" customFormat="1" ht="17.25" customHeight="1">
      <c r="A34" s="109" t="s">
        <v>25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3"/>
      <c r="O34" s="14"/>
      <c r="P34" s="14"/>
    </row>
    <row r="35" spans="1:16" s="15" customFormat="1" ht="14.2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3"/>
      <c r="O35" s="14"/>
      <c r="P35" s="14"/>
    </row>
    <row r="36" spans="1:16" ht="17.25" customHeight="1">
      <c r="A36" s="111" t="s">
        <v>26</v>
      </c>
      <c r="B36" s="112"/>
      <c r="C36" s="112"/>
      <c r="D36" s="112"/>
      <c r="E36" s="112"/>
      <c r="F36" s="112"/>
      <c r="G36" s="112"/>
      <c r="H36" s="112"/>
      <c r="I36" s="112"/>
      <c r="J36" s="112"/>
      <c r="K36" s="8"/>
      <c r="L36" s="17"/>
      <c r="M36" s="86"/>
      <c r="N36" s="86"/>
      <c r="O36" s="87"/>
      <c r="P36" s="87"/>
    </row>
    <row r="37" spans="1:16" ht="17.25" customHeight="1">
      <c r="A37" s="98" t="s">
        <v>2</v>
      </c>
      <c r="B37" s="98" t="s">
        <v>3</v>
      </c>
      <c r="C37" s="98" t="s">
        <v>4</v>
      </c>
      <c r="D37" s="101" t="s">
        <v>27</v>
      </c>
      <c r="E37" s="103"/>
      <c r="F37" s="102"/>
      <c r="G37" s="76"/>
      <c r="H37" s="101" t="s">
        <v>5</v>
      </c>
      <c r="I37" s="102"/>
      <c r="J37" s="73" t="s">
        <v>6</v>
      </c>
      <c r="K37" s="86"/>
      <c r="L37" s="86"/>
      <c r="M37" s="87"/>
      <c r="N37" s="87"/>
      <c r="O37" s="87"/>
      <c r="P37" s="87"/>
    </row>
    <row r="38" spans="1:16" ht="34.5" customHeight="1" thickBot="1">
      <c r="A38" s="110"/>
      <c r="B38" s="110"/>
      <c r="C38" s="110"/>
      <c r="D38" s="9" t="s">
        <v>28</v>
      </c>
      <c r="E38" s="9" t="s">
        <v>16</v>
      </c>
      <c r="F38" s="9" t="s">
        <v>9</v>
      </c>
      <c r="G38" s="9"/>
      <c r="H38" s="34" t="s">
        <v>28</v>
      </c>
      <c r="I38" s="9" t="s">
        <v>16</v>
      </c>
      <c r="J38" s="9" t="s">
        <v>16</v>
      </c>
      <c r="K38" s="86"/>
      <c r="L38" s="86"/>
      <c r="M38" s="87"/>
      <c r="N38" s="87"/>
      <c r="O38" s="87"/>
      <c r="P38" s="87"/>
    </row>
    <row r="39" spans="1:16" s="19" customFormat="1" ht="18.899999999999999" customHeight="1" thickTop="1">
      <c r="A39" s="81" t="s">
        <v>18</v>
      </c>
      <c r="B39" s="82" t="s">
        <v>18</v>
      </c>
      <c r="C39" s="55" t="s">
        <v>17</v>
      </c>
      <c r="D39" s="56">
        <v>44505</v>
      </c>
      <c r="E39" s="56">
        <f t="shared" ref="E39" si="4">D39+1</f>
        <v>44506</v>
      </c>
      <c r="F39" s="58">
        <f>E39+1</f>
        <v>44507</v>
      </c>
      <c r="G39" s="58"/>
      <c r="H39" s="58" t="s">
        <v>18</v>
      </c>
      <c r="I39" s="58" t="s">
        <v>18</v>
      </c>
      <c r="J39" s="56">
        <f>F39+1</f>
        <v>44508</v>
      </c>
      <c r="K39" s="61"/>
      <c r="L39" s="18"/>
    </row>
    <row r="40" spans="1:16" s="19" customFormat="1" ht="18.899999999999999" customHeight="1">
      <c r="A40" s="84" t="s">
        <v>18</v>
      </c>
      <c r="B40" s="78" t="s">
        <v>18</v>
      </c>
      <c r="C40" s="59" t="s">
        <v>19</v>
      </c>
      <c r="D40" s="60">
        <v>44502</v>
      </c>
      <c r="E40" s="60">
        <f>D40+1</f>
        <v>44503</v>
      </c>
      <c r="F40" s="60">
        <f t="shared" ref="F40" si="5">E40+1</f>
        <v>44504</v>
      </c>
      <c r="G40" s="60"/>
      <c r="H40" s="60">
        <f>F40+2</f>
        <v>44506</v>
      </c>
      <c r="I40" s="60">
        <f>H40+1</f>
        <v>44507</v>
      </c>
      <c r="J40" s="60">
        <f>I40</f>
        <v>44507</v>
      </c>
      <c r="K40" s="57"/>
      <c r="L40" s="18"/>
    </row>
    <row r="41" spans="1:16" s="19" customFormat="1" ht="18.899999999999999" customHeight="1">
      <c r="A41" s="81" t="s">
        <v>18</v>
      </c>
      <c r="B41" s="82" t="s">
        <v>18</v>
      </c>
      <c r="C41" s="55" t="s">
        <v>17</v>
      </c>
      <c r="D41" s="56">
        <v>44512</v>
      </c>
      <c r="E41" s="56">
        <f t="shared" ref="E41" si="6">D41+1</f>
        <v>44513</v>
      </c>
      <c r="F41" s="58">
        <f>E41+1</f>
        <v>44514</v>
      </c>
      <c r="G41" s="58"/>
      <c r="H41" s="58" t="s">
        <v>18</v>
      </c>
      <c r="I41" s="58" t="s">
        <v>18</v>
      </c>
      <c r="J41" s="56">
        <f>F41+1</f>
        <v>44515</v>
      </c>
      <c r="K41" s="61"/>
      <c r="L41" s="18"/>
    </row>
    <row r="42" spans="1:16" s="19" customFormat="1" ht="18.899999999999999" customHeight="1">
      <c r="A42" s="84" t="s">
        <v>18</v>
      </c>
      <c r="B42" s="78" t="s">
        <v>18</v>
      </c>
      <c r="C42" s="59" t="s">
        <v>19</v>
      </c>
      <c r="D42" s="60">
        <v>44509</v>
      </c>
      <c r="E42" s="60">
        <f>D42+1</f>
        <v>44510</v>
      </c>
      <c r="F42" s="60">
        <f t="shared" ref="F42" si="7">E42+1</f>
        <v>44511</v>
      </c>
      <c r="G42" s="60"/>
      <c r="H42" s="60">
        <f>F42+2</f>
        <v>44513</v>
      </c>
      <c r="I42" s="60">
        <f>H42+1</f>
        <v>44514</v>
      </c>
      <c r="J42" s="60">
        <f>I42</f>
        <v>44514</v>
      </c>
      <c r="K42" s="57"/>
      <c r="L42" s="18"/>
    </row>
    <row r="43" spans="1:16" s="19" customFormat="1" ht="18.899999999999999" customHeight="1">
      <c r="A43" s="81" t="s">
        <v>18</v>
      </c>
      <c r="B43" s="82" t="s">
        <v>18</v>
      </c>
      <c r="C43" s="55" t="s">
        <v>17</v>
      </c>
      <c r="D43" s="56">
        <v>44519</v>
      </c>
      <c r="E43" s="56">
        <f t="shared" ref="E43" si="8">D43+1</f>
        <v>44520</v>
      </c>
      <c r="F43" s="58">
        <f>E43+1</f>
        <v>44521</v>
      </c>
      <c r="G43" s="58"/>
      <c r="H43" s="58" t="s">
        <v>18</v>
      </c>
      <c r="I43" s="58" t="s">
        <v>18</v>
      </c>
      <c r="J43" s="56">
        <f>F43+1</f>
        <v>44522</v>
      </c>
      <c r="K43" s="61"/>
      <c r="L43" s="18"/>
    </row>
    <row r="44" spans="1:16" s="19" customFormat="1" ht="18.899999999999999" customHeight="1">
      <c r="A44" s="84" t="s">
        <v>18</v>
      </c>
      <c r="B44" s="78" t="s">
        <v>18</v>
      </c>
      <c r="C44" s="59" t="s">
        <v>19</v>
      </c>
      <c r="D44" s="60">
        <v>44516</v>
      </c>
      <c r="E44" s="60">
        <f>D44+1</f>
        <v>44517</v>
      </c>
      <c r="F44" s="60">
        <f t="shared" ref="F44" si="9">E44+1</f>
        <v>44518</v>
      </c>
      <c r="G44" s="60"/>
      <c r="H44" s="60">
        <f>F44+2</f>
        <v>44520</v>
      </c>
      <c r="I44" s="60">
        <f>H44+1</f>
        <v>44521</v>
      </c>
      <c r="J44" s="60">
        <f>I44</f>
        <v>44521</v>
      </c>
      <c r="K44" s="57"/>
      <c r="L44" s="18"/>
    </row>
    <row r="45" spans="1:16" s="19" customFormat="1" ht="18.899999999999999" customHeight="1">
      <c r="A45" s="81" t="s">
        <v>18</v>
      </c>
      <c r="B45" s="82" t="s">
        <v>18</v>
      </c>
      <c r="C45" s="55" t="s">
        <v>17</v>
      </c>
      <c r="D45" s="56">
        <v>44526</v>
      </c>
      <c r="E45" s="56">
        <f t="shared" ref="E45" si="10">D45+1</f>
        <v>44527</v>
      </c>
      <c r="F45" s="58">
        <f>E45+1</f>
        <v>44528</v>
      </c>
      <c r="G45" s="58"/>
      <c r="H45" s="58" t="s">
        <v>18</v>
      </c>
      <c r="I45" s="58" t="s">
        <v>18</v>
      </c>
      <c r="J45" s="56">
        <f>F45+1</f>
        <v>44529</v>
      </c>
      <c r="K45" s="61"/>
      <c r="L45" s="18"/>
    </row>
    <row r="46" spans="1:16" s="19" customFormat="1" ht="18.899999999999999" customHeight="1">
      <c r="A46" s="84" t="s">
        <v>18</v>
      </c>
      <c r="B46" s="78" t="s">
        <v>18</v>
      </c>
      <c r="C46" s="59" t="s">
        <v>19</v>
      </c>
      <c r="D46" s="60">
        <v>44523</v>
      </c>
      <c r="E46" s="60">
        <f>D46+1</f>
        <v>44524</v>
      </c>
      <c r="F46" s="60">
        <f t="shared" ref="F46" si="11">E46+1</f>
        <v>44525</v>
      </c>
      <c r="G46" s="60"/>
      <c r="H46" s="60">
        <f>F46+2</f>
        <v>44527</v>
      </c>
      <c r="I46" s="60">
        <f>H46+1</f>
        <v>44528</v>
      </c>
      <c r="J46" s="60">
        <f>I46</f>
        <v>44528</v>
      </c>
      <c r="K46" s="57"/>
      <c r="L46" s="18"/>
    </row>
    <row r="47" spans="1:16" s="19" customFormat="1" ht="18.899999999999999" customHeight="1">
      <c r="A47" s="81" t="s">
        <v>18</v>
      </c>
      <c r="B47" s="82" t="s">
        <v>18</v>
      </c>
      <c r="C47" s="55" t="s">
        <v>17</v>
      </c>
      <c r="D47" s="56">
        <v>44533</v>
      </c>
      <c r="E47" s="56">
        <f t="shared" ref="E47" si="12">D47+1</f>
        <v>44534</v>
      </c>
      <c r="F47" s="58">
        <f>E47+1</f>
        <v>44535</v>
      </c>
      <c r="G47" s="58"/>
      <c r="H47" s="58" t="s">
        <v>18</v>
      </c>
      <c r="I47" s="58" t="s">
        <v>18</v>
      </c>
      <c r="J47" s="56">
        <f>F47+1</f>
        <v>44536</v>
      </c>
      <c r="K47" s="61"/>
      <c r="L47" s="18"/>
    </row>
    <row r="48" spans="1:16" s="19" customFormat="1" ht="18.899999999999999" customHeight="1">
      <c r="A48" s="84" t="s">
        <v>18</v>
      </c>
      <c r="B48" s="78" t="s">
        <v>18</v>
      </c>
      <c r="C48" s="59" t="s">
        <v>19</v>
      </c>
      <c r="D48" s="60">
        <v>44530</v>
      </c>
      <c r="E48" s="60">
        <f>D48+1</f>
        <v>44531</v>
      </c>
      <c r="F48" s="60">
        <f t="shared" ref="F48" si="13">E48+1</f>
        <v>44532</v>
      </c>
      <c r="G48" s="60"/>
      <c r="H48" s="60">
        <f>F48+2</f>
        <v>44534</v>
      </c>
      <c r="I48" s="60">
        <f>H48+1</f>
        <v>44535</v>
      </c>
      <c r="J48" s="60">
        <f>I48</f>
        <v>44535</v>
      </c>
      <c r="K48" s="57"/>
      <c r="L48" s="18"/>
    </row>
    <row r="49" spans="1:16" s="19" customFormat="1" ht="18.899999999999999" customHeight="1">
      <c r="A49" s="81" t="s">
        <v>45</v>
      </c>
      <c r="B49" s="82" t="s">
        <v>45</v>
      </c>
      <c r="C49" s="55" t="s">
        <v>17</v>
      </c>
      <c r="D49" s="56">
        <v>44540</v>
      </c>
      <c r="E49" s="56">
        <f t="shared" ref="E49" si="14">D49+1</f>
        <v>44541</v>
      </c>
      <c r="F49" s="58">
        <f>E49+1</f>
        <v>44542</v>
      </c>
      <c r="G49" s="58"/>
      <c r="H49" s="58" t="s">
        <v>18</v>
      </c>
      <c r="I49" s="58" t="s">
        <v>18</v>
      </c>
      <c r="J49" s="56">
        <f>F49+1</f>
        <v>44543</v>
      </c>
      <c r="K49" s="61"/>
      <c r="L49" s="18"/>
    </row>
    <row r="50" spans="1:16" s="19" customFormat="1" ht="18.899999999999999" customHeight="1">
      <c r="A50" s="84" t="s">
        <v>45</v>
      </c>
      <c r="B50" s="78" t="s">
        <v>45</v>
      </c>
      <c r="C50" s="59" t="s">
        <v>19</v>
      </c>
      <c r="D50" s="60">
        <v>44537</v>
      </c>
      <c r="E50" s="60">
        <f>D50+1</f>
        <v>44538</v>
      </c>
      <c r="F50" s="60">
        <f t="shared" ref="F50" si="15">E50+1</f>
        <v>44539</v>
      </c>
      <c r="G50" s="60"/>
      <c r="H50" s="60">
        <f>F50+2</f>
        <v>44541</v>
      </c>
      <c r="I50" s="60">
        <f>H50+1</f>
        <v>44542</v>
      </c>
      <c r="J50" s="60">
        <f>I50</f>
        <v>44542</v>
      </c>
      <c r="K50" s="57"/>
      <c r="L50" s="18"/>
    </row>
    <row r="51" spans="1:16" s="19" customFormat="1" ht="18" customHeight="1">
      <c r="A51" s="109" t="s">
        <v>29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8"/>
      <c r="O51" s="18"/>
      <c r="P51" s="18"/>
    </row>
    <row r="52" spans="1:16" s="19" customFormat="1" ht="10.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8"/>
      <c r="O52" s="18"/>
      <c r="P52" s="18"/>
    </row>
    <row r="53" spans="1:16" ht="16.5" customHeight="1">
      <c r="A53" s="37" t="s">
        <v>30</v>
      </c>
      <c r="B53" s="20"/>
      <c r="F53" s="37" t="s">
        <v>31</v>
      </c>
      <c r="G53" s="37"/>
      <c r="H53" s="37"/>
      <c r="I53" s="37"/>
      <c r="J53" s="37"/>
      <c r="K53" s="23"/>
      <c r="L53" s="22"/>
      <c r="M53" s="24"/>
      <c r="N53" s="86"/>
      <c r="O53" s="86"/>
      <c r="P53" s="86"/>
    </row>
    <row r="54" spans="1:16" s="43" customFormat="1" ht="18" customHeight="1">
      <c r="A54" s="38" t="s">
        <v>32</v>
      </c>
      <c r="B54" s="39"/>
      <c r="C54" s="21"/>
      <c r="D54" s="21"/>
      <c r="E54" s="21"/>
      <c r="F54" s="62" t="s">
        <v>33</v>
      </c>
      <c r="G54" s="62"/>
      <c r="H54" s="62"/>
      <c r="I54" s="62"/>
      <c r="J54" s="62"/>
      <c r="K54" s="23"/>
      <c r="L54" s="40"/>
      <c r="M54" s="41"/>
      <c r="N54" s="42"/>
      <c r="O54" s="42"/>
      <c r="P54" s="42"/>
    </row>
    <row r="55" spans="1:16" s="43" customFormat="1" ht="18" customHeight="1">
      <c r="A55" s="38" t="s">
        <v>46</v>
      </c>
      <c r="B55" s="39"/>
      <c r="C55" s="21"/>
      <c r="D55" s="21"/>
      <c r="E55" s="21"/>
      <c r="F55" s="62" t="s">
        <v>34</v>
      </c>
      <c r="G55" s="62"/>
      <c r="H55" s="62"/>
      <c r="I55" s="62"/>
      <c r="J55" s="62"/>
      <c r="K55" s="23"/>
      <c r="L55" s="40"/>
      <c r="M55" s="41"/>
      <c r="N55" s="42"/>
      <c r="O55" s="42"/>
      <c r="P55" s="42"/>
    </row>
    <row r="56" spans="1:16" s="43" customFormat="1" ht="18" customHeight="1">
      <c r="A56" s="38" t="s">
        <v>35</v>
      </c>
      <c r="B56" s="44"/>
      <c r="C56" s="21"/>
      <c r="D56" s="21"/>
      <c r="E56" s="21"/>
      <c r="F56" s="63"/>
      <c r="G56" s="45"/>
      <c r="H56" s="45"/>
      <c r="I56" s="45"/>
      <c r="J56" s="45"/>
      <c r="K56" s="23"/>
      <c r="L56" s="40"/>
      <c r="M56" s="41"/>
      <c r="N56" s="42"/>
      <c r="O56" s="42"/>
      <c r="P56" s="42"/>
    </row>
    <row r="57" spans="1:16" s="28" customFormat="1" ht="17.25" customHeight="1">
      <c r="A57" s="46" t="s">
        <v>36</v>
      </c>
      <c r="B57" s="44"/>
      <c r="C57" s="21"/>
      <c r="D57" s="21"/>
      <c r="E57" s="21"/>
      <c r="F57" s="45"/>
      <c r="G57" s="45"/>
      <c r="H57" s="45"/>
      <c r="I57" s="45"/>
      <c r="J57" s="45"/>
      <c r="K57" s="23"/>
      <c r="L57" s="40"/>
      <c r="M57" s="23"/>
      <c r="N57" s="27"/>
      <c r="O57" s="27"/>
      <c r="P57" s="27"/>
    </row>
    <row r="58" spans="1:16" s="28" customFormat="1" ht="16.5" customHeight="1">
      <c r="A58" s="88"/>
      <c r="B58" s="25"/>
      <c r="C58" s="21"/>
      <c r="D58" s="21"/>
      <c r="E58" s="21"/>
      <c r="F58" s="26"/>
      <c r="G58" s="26"/>
      <c r="H58" s="26"/>
      <c r="I58" s="26"/>
      <c r="J58" s="26"/>
      <c r="K58" s="23"/>
      <c r="L58" s="22"/>
      <c r="M58" s="23"/>
      <c r="N58" s="27"/>
      <c r="O58" s="27"/>
      <c r="P58" s="27"/>
    </row>
    <row r="59" spans="1:16" s="29" customFormat="1" ht="16.5" customHeight="1">
      <c r="A59" s="47" t="s">
        <v>37</v>
      </c>
      <c r="B59" s="48"/>
      <c r="C59" s="49"/>
      <c r="D59" s="49"/>
      <c r="E59" s="49"/>
      <c r="F59" s="37" t="s">
        <v>38</v>
      </c>
      <c r="G59" s="37"/>
      <c r="H59" s="37"/>
      <c r="I59" s="37"/>
      <c r="J59" s="37"/>
      <c r="K59" s="50"/>
      <c r="L59" s="89"/>
      <c r="M59" s="86"/>
      <c r="N59" s="24"/>
      <c r="O59" s="23"/>
      <c r="P59" s="23"/>
    </row>
    <row r="60" spans="1:16" s="29" customFormat="1" ht="16.5" customHeight="1">
      <c r="A60" s="38" t="s">
        <v>39</v>
      </c>
      <c r="B60" s="42"/>
      <c r="C60" s="43"/>
      <c r="D60" s="21"/>
      <c r="E60" s="21"/>
      <c r="F60" s="38" t="s">
        <v>40</v>
      </c>
      <c r="G60" s="38"/>
      <c r="H60" s="38"/>
      <c r="I60" s="38"/>
      <c r="J60" s="38"/>
      <c r="K60" s="51"/>
      <c r="L60" s="51"/>
      <c r="M60" s="42"/>
      <c r="N60" s="41"/>
      <c r="O60" s="23"/>
      <c r="P60" s="23"/>
    </row>
    <row r="61" spans="1:16" s="29" customFormat="1" ht="18" customHeight="1">
      <c r="A61" s="52" t="s">
        <v>41</v>
      </c>
      <c r="B61" s="42"/>
      <c r="C61" s="21"/>
      <c r="D61" s="21"/>
      <c r="E61" s="21"/>
      <c r="F61" s="21"/>
      <c r="G61" s="21"/>
      <c r="H61" s="21"/>
      <c r="I61" s="21"/>
      <c r="J61" s="21"/>
      <c r="K61" s="38"/>
      <c r="L61" s="51"/>
      <c r="M61" s="42"/>
      <c r="N61" s="41"/>
      <c r="O61" s="23"/>
      <c r="P61" s="23"/>
    </row>
    <row r="62" spans="1:16" s="29" customFormat="1" ht="18" customHeight="1">
      <c r="A62" s="46" t="s">
        <v>42</v>
      </c>
      <c r="B62" s="21"/>
      <c r="C62" s="21"/>
      <c r="D62" s="21"/>
      <c r="E62" s="21"/>
      <c r="F62" s="21"/>
      <c r="G62" s="21"/>
      <c r="H62" s="21"/>
      <c r="I62" s="21"/>
      <c r="J62" s="21"/>
      <c r="K62" s="38"/>
      <c r="L62" s="51"/>
      <c r="M62" s="42"/>
      <c r="N62" s="23"/>
      <c r="O62" s="23"/>
      <c r="P62" s="23"/>
    </row>
    <row r="63" spans="1:16" s="29" customFormat="1" ht="9.75" customHeight="1">
      <c r="A63" s="88"/>
      <c r="B63" s="30"/>
      <c r="C63" s="21"/>
      <c r="D63" s="21"/>
      <c r="E63" s="21"/>
      <c r="F63" s="21"/>
      <c r="G63" s="21"/>
      <c r="H63" s="21"/>
      <c r="I63" s="21"/>
      <c r="J63" s="21"/>
      <c r="K63" s="31"/>
      <c r="L63" s="22"/>
      <c r="M63" s="86"/>
      <c r="N63" s="86"/>
      <c r="O63" s="23"/>
      <c r="P63" s="23"/>
    </row>
    <row r="64" spans="1:16" ht="25.5" customHeight="1">
      <c r="A64" s="32" t="s">
        <v>43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6"/>
      <c r="P64" s="86"/>
    </row>
    <row r="65" spans="1:16" ht="20.100000000000001" customHeight="1">
      <c r="A65" s="87"/>
      <c r="B65" s="33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1:16" ht="20.100000000000001" customHeight="1">
      <c r="A66" s="86"/>
      <c r="L66" s="86"/>
      <c r="M66" s="86"/>
      <c r="N66" s="87"/>
      <c r="O66" s="87"/>
      <c r="P66" s="87"/>
    </row>
    <row r="67" spans="1:16" ht="20.100000000000001" customHeight="1">
      <c r="A67" s="86"/>
      <c r="L67" s="86"/>
      <c r="M67" s="86"/>
      <c r="N67" s="87"/>
      <c r="O67" s="87"/>
      <c r="P67" s="87"/>
    </row>
  </sheetData>
  <mergeCells count="23">
    <mergeCell ref="A52:M52"/>
    <mergeCell ref="A31:M31"/>
    <mergeCell ref="A37:A38"/>
    <mergeCell ref="A32:M32"/>
    <mergeCell ref="B37:B38"/>
    <mergeCell ref="A51:M51"/>
    <mergeCell ref="C37:C38"/>
    <mergeCell ref="A33:M33"/>
    <mergeCell ref="D37:F37"/>
    <mergeCell ref="A34:M34"/>
    <mergeCell ref="A36:J36"/>
    <mergeCell ref="H37:I37"/>
    <mergeCell ref="A2:L2"/>
    <mergeCell ref="A3:L3"/>
    <mergeCell ref="B1:L1"/>
    <mergeCell ref="C7:C8"/>
    <mergeCell ref="B7:B8"/>
    <mergeCell ref="A7:A8"/>
    <mergeCell ref="D7:E7"/>
    <mergeCell ref="F7:K7"/>
    <mergeCell ref="A6:L6"/>
    <mergeCell ref="J5:L5"/>
    <mergeCell ref="B5:I5"/>
  </mergeCells>
  <phoneticPr fontId="2" type="noConversion"/>
  <printOptions horizontalCentered="1" verticalCentered="1"/>
  <pageMargins left="3.937007874015748E-2" right="3.937007874015748E-2" top="0.19685039370078741" bottom="0.19685039370078741" header="0.15748031496062992" footer="0.15748031496062992"/>
  <pageSetup paperSize="9" scale="65" orientation="portrait" r:id="rId1"/>
  <headerFooter alignWithMargins="0"/>
  <ignoredErrors>
    <ignoredError sqref="J5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18F8FE73E97342B183C1411BEA0CB9" ma:contentTypeVersion="9" ma:contentTypeDescription="Create a new document." ma:contentTypeScope="" ma:versionID="dc0c2251ab874abe84f322b9300fd0c5">
  <xsd:schema xmlns:xsd="http://www.w3.org/2001/XMLSchema" xmlns:xs="http://www.w3.org/2001/XMLSchema" xmlns:p="http://schemas.microsoft.com/office/2006/metadata/properties" xmlns:ns3="9f07e5ce-74dd-4521-955e-e02cd6296f2c" xmlns:ns4="434ccd68-444f-4bc3-b088-4fa239fdc9b8" targetNamespace="http://schemas.microsoft.com/office/2006/metadata/properties" ma:root="true" ma:fieldsID="159d557cf26c7c84b4f4003da4a8c607" ns3:_="" ns4:_="">
    <xsd:import namespace="9f07e5ce-74dd-4521-955e-e02cd6296f2c"/>
    <xsd:import namespace="434ccd68-444f-4bc3-b088-4fa239fdc9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7e5ce-74dd-4521-955e-e02cd6296f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ccd68-444f-4bc3-b088-4fa239fdc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B05838-EDB1-4381-A85F-6901F26665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07e5ce-74dd-4521-955e-e02cd6296f2c"/>
    <ds:schemaRef ds:uri="434ccd68-444f-4bc3-b088-4fa239fdc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F5726C-BB6D-4528-88F2-5F57DEFD18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F235F8-BC36-41CC-A2C5-15750763C6E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VH1_VF2_VH2</vt:lpstr>
      <vt:lpstr>VH1_VF2_VH2!Print_Area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Gloria Chau</dc:creator>
  <cp:keywords/>
  <dc:description/>
  <cp:lastModifiedBy>Joanne</cp:lastModifiedBy>
  <cp:revision/>
  <cp:lastPrinted>2022-05-03T07:38:31Z</cp:lastPrinted>
  <dcterms:created xsi:type="dcterms:W3CDTF">2009-03-07T03:44:54Z</dcterms:created>
  <dcterms:modified xsi:type="dcterms:W3CDTF">2022-05-03T07:45:29Z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0x0101007518F8FE73E97342B183C1411BEA0CB9</vt:lpwstr>
  </property>
</Properties>
</file>